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bernar\Desktop\trabajo\Informe Mensual Multiespecie\6Junio25\"/>
    </mc:Choice>
  </mc:AlternateContent>
  <bookViews>
    <workbookView xWindow="0" yWindow="0" windowWidth="7470" windowHeight="3990"/>
  </bookViews>
  <sheets>
    <sheet name="PRODUCCIÓN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7" i="1" l="1"/>
  <c r="I28" i="1"/>
  <c r="I29" i="1"/>
  <c r="I30" i="1"/>
  <c r="I31" i="1"/>
  <c r="I26" i="1"/>
  <c r="I5" i="1"/>
  <c r="I6" i="1"/>
  <c r="I7" i="1"/>
  <c r="I8" i="1"/>
  <c r="I9" i="1"/>
  <c r="I4" i="1"/>
  <c r="B54" i="1"/>
  <c r="C54" i="1"/>
  <c r="D54" i="1"/>
  <c r="E54" i="1"/>
  <c r="F54" i="1"/>
  <c r="G54" i="1"/>
  <c r="H54" i="1"/>
  <c r="I54" i="1"/>
  <c r="C32" i="1"/>
  <c r="D32" i="1"/>
  <c r="E32" i="1"/>
  <c r="F32" i="1"/>
  <c r="G32" i="1"/>
  <c r="H32" i="1"/>
  <c r="B32" i="1"/>
  <c r="E10" i="1"/>
  <c r="C10" i="1"/>
  <c r="D10" i="1"/>
  <c r="F10" i="1"/>
  <c r="G10" i="1"/>
  <c r="H10" i="1"/>
  <c r="B10" i="1"/>
  <c r="I32" i="1" l="1"/>
  <c r="I10" i="1"/>
  <c r="B53" i="1"/>
  <c r="C53" i="1"/>
  <c r="D53" i="1"/>
  <c r="E53" i="1"/>
  <c r="F53" i="1"/>
  <c r="G53" i="1"/>
  <c r="H53" i="1"/>
  <c r="I53" i="1"/>
  <c r="B50" i="1" l="1"/>
  <c r="C50" i="1"/>
  <c r="D50" i="1"/>
  <c r="E50" i="1"/>
  <c r="F50" i="1"/>
  <c r="G50" i="1"/>
  <c r="H50" i="1"/>
  <c r="I50" i="1"/>
  <c r="B51" i="1"/>
  <c r="C51" i="1"/>
  <c r="D51" i="1"/>
  <c r="E51" i="1"/>
  <c r="F51" i="1"/>
  <c r="G51" i="1"/>
  <c r="H51" i="1"/>
  <c r="I51" i="1"/>
  <c r="B52" i="1"/>
  <c r="C52" i="1"/>
  <c r="D52" i="1"/>
  <c r="E52" i="1"/>
  <c r="F52" i="1"/>
  <c r="G52" i="1"/>
  <c r="H52" i="1"/>
  <c r="I52" i="1"/>
  <c r="B49" i="1" l="1"/>
  <c r="I49" i="1"/>
  <c r="H49" i="1"/>
  <c r="G49" i="1"/>
  <c r="F49" i="1"/>
  <c r="E49" i="1"/>
  <c r="D49" i="1"/>
  <c r="C49" i="1"/>
  <c r="I55" i="1"/>
  <c r="B55" i="1" l="1"/>
  <c r="H55" i="1"/>
  <c r="G55" i="1"/>
  <c r="F55" i="1"/>
  <c r="E55" i="1"/>
  <c r="D55" i="1"/>
  <c r="C55" i="1"/>
  <c r="C11" i="1"/>
  <c r="G11" i="1"/>
  <c r="E11" i="1"/>
  <c r="F33" i="1" l="1"/>
  <c r="H11" i="1"/>
  <c r="F11" i="1"/>
  <c r="B11" i="1"/>
  <c r="D11" i="1"/>
  <c r="B33" i="1"/>
  <c r="E33" i="1"/>
  <c r="G33" i="1"/>
  <c r="H33" i="1"/>
  <c r="D33" i="1"/>
  <c r="C33" i="1"/>
  <c r="I11" i="1" l="1"/>
  <c r="I33" i="1"/>
</calcChain>
</file>

<file path=xl/sharedStrings.xml><?xml version="1.0" encoding="utf-8"?>
<sst xmlns="http://schemas.openxmlformats.org/spreadsheetml/2006/main" count="63" uniqueCount="28">
  <si>
    <t>inscriptos en el Registro Único de Operadores de la Cadena Agroindustrial (RUCA) a través del Sistema SIF/SIGICA.</t>
  </si>
  <si>
    <t xml:space="preserve">La información surge a partir de los datos suministrados en concepto de Declaración Jurada por los Establecimientos Faenadores </t>
  </si>
  <si>
    <t xml:space="preserve">FUENTE: Dirección Nacional de Control Comercial Agropecuario - Gestión de la Información - SAGyP </t>
  </si>
  <si>
    <t>Datos provisorios sujetos a modificación</t>
  </si>
  <si>
    <t>M.E.I. (Macho Entero Inmunocastrado)</t>
  </si>
  <si>
    <t>PESO MEDIO DE LA RES POR CATEGORÍA (KG)</t>
  </si>
  <si>
    <t>FEBRERO</t>
  </si>
  <si>
    <t>ENERO</t>
  </si>
  <si>
    <t>TOTAL</t>
  </si>
  <si>
    <t>PADRILLO</t>
  </si>
  <si>
    <t>M.E.I.</t>
  </si>
  <si>
    <t>LECHÓN</t>
  </si>
  <si>
    <t>CERDA</t>
  </si>
  <si>
    <t>CAPON</t>
  </si>
  <si>
    <t>CACHORRO</t>
  </si>
  <si>
    <t>CACHORRA</t>
  </si>
  <si>
    <t>MES/CATEGORÍA</t>
  </si>
  <si>
    <t>FUENTE: Dirección Nacional de Control Comercial Agropecuario - Gestión de la Información - SAGyP</t>
  </si>
  <si>
    <t>PARTICIPACIÓN EN EL TOTAL</t>
  </si>
  <si>
    <t>TOTAL POR CATEGORÍA</t>
  </si>
  <si>
    <t>AÑO 2025 - FAENA Y PRODUCCIÓN DE PORCINOS POR CATEGORÍA</t>
  </si>
  <si>
    <t>MARZO</t>
  </si>
  <si>
    <t>ABRIL</t>
  </si>
  <si>
    <t>MAYO</t>
  </si>
  <si>
    <t>AÑO 2025 - FAENA DE PORCINOS POR CATEGORÍA CON DATOS AL 3 DE JULIO DE 2025 - EN CABEZAS</t>
  </si>
  <si>
    <t>AÑO 2025 - PRODUCCIÓN DE CARNE PORCINA POR CATEGORÍA  CON DATOS AL 3 DE JULIO DE 2025 - EN TONELADAS</t>
  </si>
  <si>
    <t>AÑO 2025 - PESO MEDIO DE LA RES PORCINA POR CATEGORÍA  CON DATOS AL 3 DE JULIO DE 2025 - EN KG RES CON HUESO</t>
  </si>
  <si>
    <t>JUNIO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</si>
</sst>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,##0_ ;\-#,##0\ "/>
    <numFmt numFmtId="165" formatCode="_ * #,##0.00_ ;_ * \-#,##0.00_ ;_ * &quot;-&quot;??_ ;_ @_ "/>
    <numFmt numFmtId="166" formatCode="_ * #,##0_ ;_ * \-#,##0_ ;_ * &quot;-&quot;??_ ;_ @_ "/>
    <numFmt numFmtId="167" formatCode="_-* #,##0_-;\-* #,##0_-;_-* &quot;-&quot;??_-;_-@_-"/>
    <numFmt numFmtId="168" formatCode="0.0%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 (Cuerpo)"/>
    </font>
    <font>
      <b/>
      <sz val="10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0"/>
      <name val="Calibri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 (Cuerpo)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1C66A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222B52"/>
        <bgColor indexed="64"/>
      </patternFill>
    </fill>
    <fill>
      <patternFill patternType="solid">
        <fgColor rgb="FFAAAAAA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60">
    <xf numFmtId="0" fontId="0" fillId="0" borderId="0" xfId="0"/>
    <xf numFmtId="0" fontId="4" fillId="0" borderId="0" xfId="0" applyFont="1"/>
    <xf numFmtId="0" fontId="0" fillId="0" borderId="0" xfId="0" applyAlignment="1">
      <alignment wrapText="1"/>
    </xf>
    <xf numFmtId="164" fontId="0" fillId="0" borderId="0" xfId="0" applyNumberFormat="1" applyAlignment="1">
      <alignment horizontal="center" vertical="center"/>
    </xf>
    <xf numFmtId="164" fontId="8" fillId="2" borderId="1" xfId="1" applyNumberFormat="1" applyFont="1" applyFill="1" applyBorder="1" applyAlignment="1">
      <alignment horizontal="center" vertical="center" wrapText="1"/>
    </xf>
    <xf numFmtId="166" fontId="8" fillId="2" borderId="1" xfId="1" applyNumberFormat="1" applyFont="1" applyFill="1" applyBorder="1" applyAlignment="1">
      <alignment horizontal="center" vertical="center" wrapText="1"/>
    </xf>
    <xf numFmtId="164" fontId="0" fillId="0" borderId="2" xfId="0" applyNumberFormat="1" applyBorder="1" applyAlignment="1">
      <alignment horizontal="center" vertical="center"/>
    </xf>
    <xf numFmtId="167" fontId="3" fillId="3" borderId="2" xfId="1" applyNumberFormat="1" applyFont="1" applyFill="1" applyBorder="1" applyAlignment="1">
      <alignment horizontal="left" vertical="center"/>
    </xf>
    <xf numFmtId="166" fontId="8" fillId="4" borderId="1" xfId="1" applyNumberFormat="1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3" fillId="0" borderId="0" xfId="0" applyFont="1" applyAlignment="1">
      <alignment wrapText="1"/>
    </xf>
    <xf numFmtId="9" fontId="7" fillId="5" borderId="6" xfId="0" applyNumberFormat="1" applyFont="1" applyFill="1" applyBorder="1" applyAlignment="1">
      <alignment horizontal="center"/>
    </xf>
    <xf numFmtId="168" fontId="7" fillId="5" borderId="6" xfId="0" applyNumberFormat="1" applyFont="1" applyFill="1" applyBorder="1" applyAlignment="1">
      <alignment horizontal="center"/>
    </xf>
    <xf numFmtId="3" fontId="2" fillId="5" borderId="6" xfId="0" applyNumberFormat="1" applyFont="1" applyFill="1" applyBorder="1" applyAlignment="1">
      <alignment horizontal="left"/>
    </xf>
    <xf numFmtId="164" fontId="8" fillId="2" borderId="7" xfId="1" applyNumberFormat="1" applyFont="1" applyFill="1" applyBorder="1" applyAlignment="1">
      <alignment horizontal="center" vertical="center" wrapText="1"/>
    </xf>
    <xf numFmtId="166" fontId="8" fillId="2" borderId="7" xfId="1" applyNumberFormat="1" applyFont="1" applyFill="1" applyBorder="1" applyAlignment="1">
      <alignment horizontal="center" vertical="center"/>
    </xf>
    <xf numFmtId="166" fontId="4" fillId="0" borderId="0" xfId="1" applyNumberFormat="1" applyFont="1"/>
    <xf numFmtId="164" fontId="2" fillId="5" borderId="3" xfId="0" applyNumberFormat="1" applyFont="1" applyFill="1" applyBorder="1" applyAlignment="1">
      <alignment horizontal="center" vertical="center"/>
    </xf>
    <xf numFmtId="164" fontId="0" fillId="0" borderId="7" xfId="0" applyNumberFormat="1" applyBorder="1" applyAlignment="1">
      <alignment horizontal="center" vertical="center"/>
    </xf>
    <xf numFmtId="164" fontId="0" fillId="0" borderId="8" xfId="0" applyNumberFormat="1" applyBorder="1" applyAlignment="1">
      <alignment horizontal="center" vertical="center"/>
    </xf>
    <xf numFmtId="164" fontId="0" fillId="0" borderId="9" xfId="0" applyNumberFormat="1" applyBorder="1" applyAlignment="1">
      <alignment horizontal="center" vertical="center"/>
    </xf>
    <xf numFmtId="167" fontId="3" fillId="3" borderId="1" xfId="1" applyNumberFormat="1" applyFont="1" applyFill="1" applyBorder="1" applyAlignment="1">
      <alignment horizontal="left" vertical="center"/>
    </xf>
    <xf numFmtId="164" fontId="0" fillId="0" borderId="1" xfId="0" applyNumberFormat="1" applyBorder="1" applyAlignment="1">
      <alignment horizontal="center" vertical="center"/>
    </xf>
    <xf numFmtId="164" fontId="0" fillId="0" borderId="4" xfId="0" applyNumberFormat="1" applyBorder="1" applyAlignment="1">
      <alignment horizontal="center" vertical="center"/>
    </xf>
    <xf numFmtId="164" fontId="0" fillId="0" borderId="5" xfId="0" applyNumberFormat="1" applyBorder="1" applyAlignment="1">
      <alignment horizontal="center" vertical="center"/>
    </xf>
    <xf numFmtId="166" fontId="8" fillId="4" borderId="10" xfId="1" applyNumberFormat="1" applyFont="1" applyFill="1" applyBorder="1" applyAlignment="1">
      <alignment horizontal="center" vertical="center"/>
    </xf>
    <xf numFmtId="166" fontId="8" fillId="4" borderId="11" xfId="1" applyNumberFormat="1" applyFont="1" applyFill="1" applyBorder="1" applyAlignment="1">
      <alignment horizontal="center" vertical="center"/>
    </xf>
    <xf numFmtId="166" fontId="8" fillId="4" borderId="12" xfId="1" applyNumberFormat="1" applyFont="1" applyFill="1" applyBorder="1" applyAlignment="1">
      <alignment horizontal="center" vertical="center"/>
    </xf>
    <xf numFmtId="166" fontId="8" fillId="4" borderId="13" xfId="1" applyNumberFormat="1" applyFont="1" applyFill="1" applyBorder="1" applyAlignment="1">
      <alignment horizontal="center" vertical="center"/>
    </xf>
    <xf numFmtId="0" fontId="2" fillId="4" borderId="13" xfId="0" applyFont="1" applyFill="1" applyBorder="1" applyAlignment="1">
      <alignment horizontal="center" vertical="center"/>
    </xf>
    <xf numFmtId="0" fontId="0" fillId="3" borderId="0" xfId="0" applyFill="1"/>
    <xf numFmtId="0" fontId="4" fillId="3" borderId="0" xfId="0" applyFont="1" applyFill="1"/>
    <xf numFmtId="168" fontId="0" fillId="3" borderId="0" xfId="0" applyNumberFormat="1" applyFill="1" applyAlignment="1">
      <alignment horizontal="center"/>
    </xf>
    <xf numFmtId="9" fontId="7" fillId="5" borderId="14" xfId="0" applyNumberFormat="1" applyFont="1" applyFill="1" applyBorder="1" applyAlignment="1">
      <alignment horizontal="center"/>
    </xf>
    <xf numFmtId="168" fontId="7" fillId="5" borderId="7" xfId="0" applyNumberFormat="1" applyFont="1" applyFill="1" applyBorder="1" applyAlignment="1">
      <alignment horizontal="center"/>
    </xf>
    <xf numFmtId="3" fontId="2" fillId="5" borderId="9" xfId="0" applyNumberFormat="1" applyFont="1" applyFill="1" applyBorder="1" applyAlignment="1">
      <alignment horizontal="left"/>
    </xf>
    <xf numFmtId="166" fontId="11" fillId="3" borderId="0" xfId="0" applyNumberFormat="1" applyFont="1" applyFill="1"/>
    <xf numFmtId="166" fontId="8" fillId="2" borderId="1" xfId="1" applyNumberFormat="1" applyFont="1" applyFill="1" applyBorder="1" applyAlignment="1">
      <alignment horizontal="center" vertical="center"/>
    </xf>
    <xf numFmtId="167" fontId="3" fillId="3" borderId="5" xfId="1" applyNumberFormat="1" applyFont="1" applyFill="1" applyBorder="1" applyAlignment="1">
      <alignment horizontal="left" vertical="top"/>
    </xf>
    <xf numFmtId="166" fontId="11" fillId="3" borderId="0" xfId="1" applyNumberFormat="1" applyFont="1" applyFill="1" applyBorder="1" applyAlignment="1">
      <alignment horizontal="center" vertical="center"/>
    </xf>
    <xf numFmtId="0" fontId="0" fillId="0" borderId="0" xfId="0"/>
    <xf numFmtId="0" fontId="0" fillId="0" borderId="0" xfId="0"/>
    <xf numFmtId="0" fontId="0" fillId="0" borderId="0" xfId="0"/>
    <xf numFmtId="167" fontId="3" fillId="3" borderId="7" xfId="1" applyNumberFormat="1" applyFont="1" applyFill="1" applyBorder="1" applyAlignment="1">
      <alignment horizontal="left" vertical="center"/>
    </xf>
    <xf numFmtId="0" fontId="0" fillId="0" borderId="0" xfId="0"/>
    <xf numFmtId="167" fontId="3" fillId="3" borderId="15" xfId="1" applyNumberFormat="1" applyFont="1" applyFill="1" applyBorder="1" applyAlignment="1">
      <alignment horizontal="left" vertical="center"/>
    </xf>
    <xf numFmtId="167" fontId="3" fillId="3" borderId="6" xfId="1" applyNumberFormat="1" applyFont="1" applyFill="1" applyBorder="1" applyAlignment="1">
      <alignment horizontal="left" vertical="center"/>
    </xf>
    <xf numFmtId="0" fontId="7" fillId="0" borderId="0" xfId="0" applyFont="1" applyAlignment="1">
      <alignment horizontal="left" wrapText="1"/>
    </xf>
    <xf numFmtId="0" fontId="6" fillId="0" borderId="0" xfId="0" applyFont="1" applyAlignment="1">
      <alignment horizontal="left" vertical="center"/>
    </xf>
    <xf numFmtId="0" fontId="0" fillId="0" borderId="0" xfId="0"/>
    <xf numFmtId="0" fontId="5" fillId="0" borderId="0" xfId="0" applyFont="1" applyAlignment="1">
      <alignment horizontal="left" vertical="top" wrapText="1" readingOrder="1"/>
    </xf>
    <xf numFmtId="0" fontId="0" fillId="0" borderId="0" xfId="0" applyAlignment="1">
      <alignment horizontal="left" vertical="top" wrapText="1" readingOrder="1"/>
    </xf>
    <xf numFmtId="0" fontId="13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10" fillId="0" borderId="4" xfId="0" applyFont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0"/>
  <sheetViews>
    <sheetView showGridLines="0" tabSelected="1" topLeftCell="A35" zoomScale="96" zoomScaleNormal="96" workbookViewId="0">
      <selection activeCell="J26" sqref="J26"/>
    </sheetView>
  </sheetViews>
  <sheetFormatPr baseColWidth="10" defaultRowHeight="15"/>
  <cols>
    <col min="1" max="1" width="26.42578125" customWidth="1"/>
    <col min="2" max="9" width="17.85546875" customWidth="1"/>
    <col min="10" max="10" width="31.7109375" style="1" customWidth="1"/>
  </cols>
  <sheetData>
    <row r="1" spans="1:11" ht="44.25" customHeight="1" thickBot="1">
      <c r="A1" s="52" t="s">
        <v>20</v>
      </c>
      <c r="B1" s="52"/>
      <c r="C1" s="53"/>
      <c r="D1" s="53"/>
      <c r="E1" s="53"/>
      <c r="F1" s="53"/>
      <c r="G1" s="53"/>
      <c r="H1" s="53"/>
      <c r="I1" s="53"/>
    </row>
    <row r="2" spans="1:11" ht="17.25" customHeight="1" thickBot="1">
      <c r="A2" s="54" t="s">
        <v>24</v>
      </c>
      <c r="B2" s="55"/>
      <c r="C2" s="55"/>
      <c r="D2" s="55"/>
      <c r="E2" s="55"/>
      <c r="F2" s="55"/>
      <c r="G2" s="55"/>
      <c r="H2" s="55"/>
      <c r="I2" s="56"/>
    </row>
    <row r="3" spans="1:11" ht="33.75" customHeight="1" thickBot="1">
      <c r="A3" s="29" t="s">
        <v>16</v>
      </c>
      <c r="B3" s="26" t="s">
        <v>15</v>
      </c>
      <c r="C3" s="26" t="s">
        <v>14</v>
      </c>
      <c r="D3" s="26" t="s">
        <v>13</v>
      </c>
      <c r="E3" s="26" t="s">
        <v>12</v>
      </c>
      <c r="F3" s="26" t="s">
        <v>11</v>
      </c>
      <c r="G3" s="26" t="s">
        <v>10</v>
      </c>
      <c r="H3" s="26" t="s">
        <v>9</v>
      </c>
      <c r="I3" s="25" t="s">
        <v>8</v>
      </c>
      <c r="J3" s="39"/>
      <c r="K3" s="30"/>
    </row>
    <row r="4" spans="1:11" ht="15.75" thickBot="1">
      <c r="A4" s="38" t="s">
        <v>7</v>
      </c>
      <c r="B4" s="22">
        <v>3060</v>
      </c>
      <c r="C4" s="22">
        <v>1048</v>
      </c>
      <c r="D4" s="22">
        <v>516768.75</v>
      </c>
      <c r="E4" s="22">
        <v>11093.75</v>
      </c>
      <c r="F4" s="22">
        <v>4487</v>
      </c>
      <c r="G4" s="22">
        <v>127231.5</v>
      </c>
      <c r="H4" s="22">
        <v>2404.25</v>
      </c>
      <c r="I4" s="17">
        <f>SUM(B4:H4)</f>
        <v>666093.25</v>
      </c>
      <c r="J4" s="36"/>
      <c r="K4" s="30"/>
    </row>
    <row r="5" spans="1:11" ht="15.75" thickBot="1">
      <c r="A5" s="38" t="s">
        <v>6</v>
      </c>
      <c r="B5" s="22">
        <v>3226</v>
      </c>
      <c r="C5" s="22">
        <v>781</v>
      </c>
      <c r="D5" s="22">
        <v>483454.75</v>
      </c>
      <c r="E5" s="22">
        <v>9458.5</v>
      </c>
      <c r="F5" s="22">
        <v>5949.25</v>
      </c>
      <c r="G5" s="22">
        <v>123307</v>
      </c>
      <c r="H5" s="22">
        <v>1908.75</v>
      </c>
      <c r="I5" s="17">
        <f t="shared" ref="I5:I9" si="0">SUM(B5:H5)</f>
        <v>628085.25</v>
      </c>
      <c r="J5" s="36"/>
      <c r="K5" s="30"/>
    </row>
    <row r="6" spans="1:11" s="40" customFormat="1" ht="15.75" thickBot="1">
      <c r="A6" s="38" t="s">
        <v>21</v>
      </c>
      <c r="B6" s="22">
        <v>3915</v>
      </c>
      <c r="C6" s="22">
        <v>755</v>
      </c>
      <c r="D6" s="22">
        <v>514409</v>
      </c>
      <c r="E6" s="22">
        <v>9801</v>
      </c>
      <c r="F6" s="22">
        <v>5591.5</v>
      </c>
      <c r="G6" s="22">
        <v>127630.25</v>
      </c>
      <c r="H6" s="22">
        <v>2836</v>
      </c>
      <c r="I6" s="17">
        <f t="shared" si="0"/>
        <v>664937.75</v>
      </c>
      <c r="J6" s="36"/>
      <c r="K6" s="30"/>
    </row>
    <row r="7" spans="1:11" ht="15.75" thickBot="1">
      <c r="A7" s="38" t="s">
        <v>22</v>
      </c>
      <c r="B7" s="22">
        <v>3462.5</v>
      </c>
      <c r="C7" s="22">
        <v>947</v>
      </c>
      <c r="D7" s="22">
        <v>543401</v>
      </c>
      <c r="E7" s="22">
        <v>11773</v>
      </c>
      <c r="F7" s="22">
        <v>5412.5</v>
      </c>
      <c r="G7" s="22">
        <v>142261.25</v>
      </c>
      <c r="H7" s="22">
        <v>4151.25</v>
      </c>
      <c r="I7" s="17">
        <f t="shared" si="0"/>
        <v>711408.5</v>
      </c>
      <c r="J7" s="36"/>
      <c r="K7" s="30"/>
    </row>
    <row r="8" spans="1:11" s="41" customFormat="1" ht="15.75" thickBot="1">
      <c r="A8" s="38" t="s">
        <v>23</v>
      </c>
      <c r="B8" s="22">
        <v>2968</v>
      </c>
      <c r="C8" s="22">
        <v>1422</v>
      </c>
      <c r="D8" s="22">
        <v>545299.25</v>
      </c>
      <c r="E8" s="22">
        <v>11616.75</v>
      </c>
      <c r="F8" s="22">
        <v>4692</v>
      </c>
      <c r="G8" s="22">
        <v>146250.25</v>
      </c>
      <c r="H8" s="22">
        <v>5175.5</v>
      </c>
      <c r="I8" s="17">
        <f t="shared" si="0"/>
        <v>717423.75</v>
      </c>
      <c r="J8" s="36"/>
      <c r="K8" s="30"/>
    </row>
    <row r="9" spans="1:11" s="44" customFormat="1" ht="15.75" thickBot="1">
      <c r="A9" s="38" t="s">
        <v>27</v>
      </c>
      <c r="B9" s="22">
        <v>2154.5</v>
      </c>
      <c r="C9" s="22">
        <v>895</v>
      </c>
      <c r="D9" s="22">
        <v>513475</v>
      </c>
      <c r="E9" s="22">
        <v>10294.75</v>
      </c>
      <c r="F9" s="22">
        <v>6126.25</v>
      </c>
      <c r="G9" s="22">
        <v>138315.75</v>
      </c>
      <c r="H9" s="22">
        <v>4433.25</v>
      </c>
      <c r="I9" s="17">
        <f t="shared" si="0"/>
        <v>675694.5</v>
      </c>
      <c r="J9" s="36"/>
      <c r="K9" s="30"/>
    </row>
    <row r="10" spans="1:11" ht="23.25" customHeight="1" thickBot="1">
      <c r="A10" s="37" t="s">
        <v>19</v>
      </c>
      <c r="B10" s="4">
        <f>SUM(B4:B9)</f>
        <v>18786</v>
      </c>
      <c r="C10" s="4">
        <f t="shared" ref="C10:H10" si="1">SUM(C4:C9)</f>
        <v>5848</v>
      </c>
      <c r="D10" s="4">
        <f t="shared" si="1"/>
        <v>3116807.75</v>
      </c>
      <c r="E10" s="4">
        <f>SUM(E4:E9)</f>
        <v>64037.75</v>
      </c>
      <c r="F10" s="4">
        <f t="shared" si="1"/>
        <v>32258.5</v>
      </c>
      <c r="G10" s="4">
        <f t="shared" si="1"/>
        <v>804996</v>
      </c>
      <c r="H10" s="4">
        <f t="shared" si="1"/>
        <v>20909</v>
      </c>
      <c r="I10" s="4">
        <f>SUM(I4:I9)</f>
        <v>4063643</v>
      </c>
      <c r="J10" s="36"/>
      <c r="K10" s="30"/>
    </row>
    <row r="11" spans="1:11" ht="17.25" customHeight="1" thickBot="1">
      <c r="A11" s="35" t="s">
        <v>18</v>
      </c>
      <c r="B11" s="34">
        <f t="shared" ref="B11:H11" si="2">+B10/$I$10</f>
        <v>4.6229454703575089E-3</v>
      </c>
      <c r="C11" s="34">
        <f t="shared" si="2"/>
        <v>1.4391027952012517E-3</v>
      </c>
      <c r="D11" s="34">
        <f t="shared" si="2"/>
        <v>0.76699841742987762</v>
      </c>
      <c r="E11" s="34">
        <f t="shared" si="2"/>
        <v>1.5758704689363707E-2</v>
      </c>
      <c r="F11" s="34">
        <f t="shared" si="2"/>
        <v>7.9383203691859739E-3</v>
      </c>
      <c r="G11" s="34">
        <f t="shared" si="2"/>
        <v>0.19809712615010719</v>
      </c>
      <c r="H11" s="34">
        <f t="shared" si="2"/>
        <v>5.1453830959068006E-3</v>
      </c>
      <c r="I11" s="33">
        <f>SUM(B11:H11)</f>
        <v>1</v>
      </c>
      <c r="J11" s="31"/>
      <c r="K11" s="30"/>
    </row>
    <row r="12" spans="1:11" ht="14.25" customHeight="1">
      <c r="A12" t="s">
        <v>4</v>
      </c>
      <c r="G12" s="32"/>
      <c r="H12" s="32"/>
      <c r="I12" s="32"/>
      <c r="J12" s="31"/>
      <c r="K12" s="30"/>
    </row>
    <row r="13" spans="1:11">
      <c r="A13" s="57" t="s">
        <v>17</v>
      </c>
      <c r="B13" s="57"/>
      <c r="C13" s="57"/>
      <c r="D13" s="57"/>
      <c r="E13" s="58"/>
      <c r="F13" s="58"/>
    </row>
    <row r="14" spans="1:11">
      <c r="A14" s="10"/>
      <c r="B14" s="10"/>
      <c r="C14" s="10"/>
      <c r="D14" s="10"/>
      <c r="E14" s="2"/>
      <c r="F14" s="2"/>
    </row>
    <row r="15" spans="1:11">
      <c r="A15" s="10"/>
      <c r="B15" s="10"/>
      <c r="C15" s="10"/>
      <c r="D15" s="10"/>
      <c r="E15" s="2"/>
      <c r="F15" s="2"/>
    </row>
    <row r="16" spans="1:11">
      <c r="A16" s="10"/>
      <c r="B16" s="10"/>
      <c r="C16" s="10"/>
      <c r="D16" s="10"/>
      <c r="E16" s="2"/>
      <c r="F16" s="2"/>
    </row>
    <row r="17" spans="1:10">
      <c r="A17" s="10"/>
      <c r="B17" s="10"/>
      <c r="C17" s="10"/>
      <c r="D17" s="10"/>
      <c r="E17" s="2"/>
      <c r="F17" s="2"/>
    </row>
    <row r="18" spans="1:10">
      <c r="A18" s="10"/>
      <c r="B18" s="10"/>
      <c r="C18" s="10"/>
      <c r="D18" s="10"/>
      <c r="E18" s="2"/>
      <c r="F18" s="2"/>
    </row>
    <row r="19" spans="1:10">
      <c r="A19" s="10"/>
      <c r="B19" s="10"/>
      <c r="C19" s="10"/>
      <c r="D19" s="10"/>
      <c r="E19" s="2"/>
      <c r="F19" s="2"/>
    </row>
    <row r="20" spans="1:10">
      <c r="A20" s="10"/>
      <c r="B20" s="10"/>
      <c r="C20" s="10"/>
      <c r="D20" s="10"/>
      <c r="E20" s="2"/>
      <c r="F20" s="2"/>
    </row>
    <row r="21" spans="1:10">
      <c r="A21" s="10"/>
      <c r="B21" s="10"/>
      <c r="C21" s="10"/>
      <c r="D21" s="10"/>
      <c r="E21" s="2"/>
      <c r="F21" s="2"/>
    </row>
    <row r="23" spans="1:10" ht="14.25" customHeight="1" thickBot="1"/>
    <row r="24" spans="1:10" ht="20.25" customHeight="1" thickBot="1">
      <c r="A24" s="54" t="s">
        <v>25</v>
      </c>
      <c r="B24" s="59"/>
      <c r="C24" s="59"/>
      <c r="D24" s="55"/>
      <c r="E24" s="55"/>
      <c r="F24" s="55"/>
      <c r="G24" s="55"/>
      <c r="H24" s="55"/>
      <c r="I24" s="56"/>
    </row>
    <row r="25" spans="1:10" ht="29.25" customHeight="1" thickBot="1">
      <c r="A25" s="29" t="s">
        <v>16</v>
      </c>
      <c r="B25" s="28" t="s">
        <v>15</v>
      </c>
      <c r="C25" s="26" t="s">
        <v>14</v>
      </c>
      <c r="D25" s="26" t="s">
        <v>13</v>
      </c>
      <c r="E25" s="27" t="s">
        <v>12</v>
      </c>
      <c r="F25" s="26" t="s">
        <v>11</v>
      </c>
      <c r="G25" s="27" t="s">
        <v>10</v>
      </c>
      <c r="H25" s="26" t="s">
        <v>9</v>
      </c>
      <c r="I25" s="25" t="s">
        <v>8</v>
      </c>
    </row>
    <row r="26" spans="1:10" ht="15.75" thickBot="1">
      <c r="A26" s="21" t="s">
        <v>7</v>
      </c>
      <c r="B26" s="24">
        <v>260.37270000000001</v>
      </c>
      <c r="C26" s="22">
        <v>78.647300000000001</v>
      </c>
      <c r="D26" s="22">
        <v>46513.875810000005</v>
      </c>
      <c r="E26" s="23">
        <v>1838.7971400000001</v>
      </c>
      <c r="F26" s="22">
        <v>102.44357000000004</v>
      </c>
      <c r="G26" s="23">
        <v>12035.847109999999</v>
      </c>
      <c r="H26" s="22">
        <v>240.1114</v>
      </c>
      <c r="I26" s="17">
        <f>SUM(B26:H26)</f>
        <v>61070.095030000004</v>
      </c>
      <c r="J26" s="16"/>
    </row>
    <row r="27" spans="1:10" s="40" customFormat="1" ht="15.75" thickBot="1">
      <c r="A27" s="21" t="s">
        <v>6</v>
      </c>
      <c r="B27" s="20">
        <v>265.68702000000002</v>
      </c>
      <c r="C27" s="18">
        <v>53.103399999999993</v>
      </c>
      <c r="D27" s="18">
        <v>43378.724249999999</v>
      </c>
      <c r="E27" s="19">
        <v>1563.4734900000003</v>
      </c>
      <c r="F27" s="18">
        <v>143.27502000000001</v>
      </c>
      <c r="G27" s="19">
        <v>11532.820000000002</v>
      </c>
      <c r="H27" s="18">
        <v>189.1865</v>
      </c>
      <c r="I27" s="17">
        <f t="shared" ref="I27:I31" si="3">SUM(B27:H27)</f>
        <v>57126.269679999998</v>
      </c>
      <c r="J27" s="16"/>
    </row>
    <row r="28" spans="1:10" ht="15.75" thickBot="1">
      <c r="A28" s="21" t="s">
        <v>21</v>
      </c>
      <c r="B28" s="20">
        <v>325.16919999999999</v>
      </c>
      <c r="C28" s="18">
        <v>53.001800000000003</v>
      </c>
      <c r="D28" s="18">
        <v>46901.283670000026</v>
      </c>
      <c r="E28" s="19">
        <v>1617.76971</v>
      </c>
      <c r="F28" s="18">
        <v>124.74235999999999</v>
      </c>
      <c r="G28" s="19">
        <v>12021.75887</v>
      </c>
      <c r="H28" s="18">
        <v>273.06200000000001</v>
      </c>
      <c r="I28" s="17">
        <f t="shared" si="3"/>
        <v>61316.787610000021</v>
      </c>
      <c r="J28" s="16"/>
    </row>
    <row r="29" spans="1:10" ht="15.75" thickBot="1">
      <c r="A29" s="21" t="s">
        <v>22</v>
      </c>
      <c r="B29" s="20">
        <v>290.60070000000002</v>
      </c>
      <c r="C29" s="18">
        <v>65.873310000000004</v>
      </c>
      <c r="D29" s="18">
        <v>50940.852149999984</v>
      </c>
      <c r="E29" s="19">
        <v>1938.17111</v>
      </c>
      <c r="F29" s="18">
        <v>113.21658000000001</v>
      </c>
      <c r="G29" s="19">
        <v>13860.27103</v>
      </c>
      <c r="H29" s="18">
        <v>433.17330000000004</v>
      </c>
      <c r="I29" s="17">
        <f t="shared" si="3"/>
        <v>67642.158179999984</v>
      </c>
      <c r="J29" s="16"/>
    </row>
    <row r="30" spans="1:10" s="41" customFormat="1" ht="15.75" thickBot="1">
      <c r="A30" s="43" t="s">
        <v>23</v>
      </c>
      <c r="B30" s="20">
        <v>252.88699999999997</v>
      </c>
      <c r="C30" s="18">
        <v>103.65329999999999</v>
      </c>
      <c r="D30" s="18">
        <v>52240.553690000001</v>
      </c>
      <c r="E30" s="19">
        <v>1948.8552199999997</v>
      </c>
      <c r="F30" s="18">
        <v>83.896559999999994</v>
      </c>
      <c r="G30" s="19">
        <v>14672.510480000001</v>
      </c>
      <c r="H30" s="18">
        <v>541.8438000000001</v>
      </c>
      <c r="I30" s="17">
        <f t="shared" si="3"/>
        <v>69844.200049999999</v>
      </c>
      <c r="J30" s="16"/>
    </row>
    <row r="31" spans="1:10" s="44" customFormat="1" ht="15.75" thickBot="1">
      <c r="A31" s="43" t="s">
        <v>27</v>
      </c>
      <c r="B31" s="20">
        <v>189.18789999999998</v>
      </c>
      <c r="C31" s="18">
        <v>60.862600000000008</v>
      </c>
      <c r="D31" s="18">
        <v>49837.171210000015</v>
      </c>
      <c r="E31" s="19">
        <v>1712.5795600000001</v>
      </c>
      <c r="F31" s="18">
        <v>121.90735999999998</v>
      </c>
      <c r="G31" s="19">
        <v>14145.303559999998</v>
      </c>
      <c r="H31" s="18">
        <v>462.57279999999997</v>
      </c>
      <c r="I31" s="17">
        <f t="shared" si="3"/>
        <v>66529.584990000003</v>
      </c>
      <c r="J31" s="16"/>
    </row>
    <row r="32" spans="1:10" ht="15.75" thickBot="1">
      <c r="A32" s="15" t="s">
        <v>19</v>
      </c>
      <c r="B32" s="14">
        <f>SUM(B26:B31)</f>
        <v>1583.9045199999998</v>
      </c>
      <c r="C32" s="14">
        <f t="shared" ref="C32:I32" si="4">SUM(C26:C31)</f>
        <v>415.14170999999999</v>
      </c>
      <c r="D32" s="14">
        <f t="shared" si="4"/>
        <v>289812.46078000002</v>
      </c>
      <c r="E32" s="14">
        <f t="shared" si="4"/>
        <v>10619.64623</v>
      </c>
      <c r="F32" s="14">
        <f t="shared" si="4"/>
        <v>689.48145</v>
      </c>
      <c r="G32" s="14">
        <f t="shared" si="4"/>
        <v>78268.511050000001</v>
      </c>
      <c r="H32" s="14">
        <f t="shared" si="4"/>
        <v>2139.9498000000003</v>
      </c>
      <c r="I32" s="14">
        <f t="shared" si="4"/>
        <v>383529.09554000001</v>
      </c>
    </row>
    <row r="33" spans="1:9" ht="15.75" thickBot="1">
      <c r="A33" s="13" t="s">
        <v>18</v>
      </c>
      <c r="B33" s="12">
        <f t="shared" ref="B33:H33" si="5">+B32/$I$32</f>
        <v>4.1298158038568086E-3</v>
      </c>
      <c r="C33" s="12">
        <f t="shared" si="5"/>
        <v>1.0824255964609155E-3</v>
      </c>
      <c r="D33" s="12">
        <f t="shared" si="5"/>
        <v>0.75564660973622055</v>
      </c>
      <c r="E33" s="12">
        <f t="shared" si="5"/>
        <v>2.7689284472792831E-2</v>
      </c>
      <c r="F33" s="12">
        <f t="shared" si="5"/>
        <v>1.7977291893049893E-3</v>
      </c>
      <c r="G33" s="12">
        <f t="shared" si="5"/>
        <v>0.20407450688923554</v>
      </c>
      <c r="H33" s="12">
        <f t="shared" si="5"/>
        <v>5.5796283121284478E-3</v>
      </c>
      <c r="I33" s="11">
        <f>SUM(B33:H33)</f>
        <v>1.0000000000000002</v>
      </c>
    </row>
    <row r="34" spans="1:9">
      <c r="A34" t="s">
        <v>4</v>
      </c>
    </row>
    <row r="35" spans="1:9">
      <c r="A35" s="57" t="s">
        <v>17</v>
      </c>
      <c r="B35" s="57"/>
      <c r="C35" s="57"/>
      <c r="D35" s="57"/>
      <c r="E35" s="58"/>
      <c r="F35" s="58"/>
    </row>
    <row r="36" spans="1:9">
      <c r="A36" s="10"/>
      <c r="B36" s="10"/>
      <c r="C36" s="10"/>
      <c r="D36" s="10"/>
      <c r="E36" s="2"/>
      <c r="F36" s="2"/>
    </row>
    <row r="37" spans="1:9">
      <c r="A37" s="10"/>
      <c r="B37" s="10"/>
      <c r="C37" s="10"/>
      <c r="D37" s="10"/>
      <c r="E37" s="2"/>
      <c r="F37" s="2"/>
    </row>
    <row r="38" spans="1:9">
      <c r="A38" s="10"/>
      <c r="B38" s="10"/>
      <c r="C38" s="10"/>
      <c r="D38" s="10"/>
      <c r="E38" s="2"/>
      <c r="F38" s="2"/>
    </row>
    <row r="39" spans="1:9">
      <c r="A39" s="10"/>
      <c r="B39" s="10"/>
      <c r="C39" s="10"/>
      <c r="D39" s="10"/>
      <c r="E39" s="2"/>
      <c r="F39" s="2"/>
    </row>
    <row r="40" spans="1:9">
      <c r="A40" s="10"/>
      <c r="B40" s="10"/>
      <c r="C40" s="10"/>
      <c r="D40" s="10"/>
      <c r="E40" s="2"/>
      <c r="F40" s="2"/>
    </row>
    <row r="41" spans="1:9">
      <c r="A41" s="10"/>
      <c r="B41" s="10"/>
      <c r="C41" s="10"/>
      <c r="D41" s="10"/>
      <c r="E41" s="2"/>
      <c r="F41" s="2"/>
    </row>
    <row r="42" spans="1:9">
      <c r="A42" s="10"/>
      <c r="B42" s="10"/>
      <c r="C42" s="10"/>
      <c r="D42" s="10"/>
      <c r="E42" s="2"/>
      <c r="F42" s="2"/>
    </row>
    <row r="43" spans="1:9">
      <c r="A43" s="10"/>
      <c r="B43" s="10"/>
      <c r="C43" s="10"/>
      <c r="D43" s="10"/>
      <c r="E43" s="2"/>
      <c r="F43" s="2"/>
    </row>
    <row r="44" spans="1:9">
      <c r="A44" s="10"/>
      <c r="B44" s="10"/>
      <c r="C44" s="10"/>
      <c r="D44" s="10"/>
      <c r="E44" s="2"/>
      <c r="F44" s="2"/>
    </row>
    <row r="45" spans="1:9">
      <c r="A45" s="10"/>
      <c r="B45" s="10"/>
      <c r="C45" s="10"/>
      <c r="D45" s="10"/>
      <c r="E45" s="2"/>
      <c r="F45" s="2"/>
    </row>
    <row r="46" spans="1:9" ht="15.75" thickBot="1">
      <c r="A46" s="10"/>
      <c r="B46" s="10"/>
      <c r="C46" s="10"/>
      <c r="D46" s="10"/>
      <c r="E46" s="2"/>
      <c r="F46" s="2"/>
    </row>
    <row r="47" spans="1:9" ht="16.5" thickBot="1">
      <c r="A47" s="54" t="s">
        <v>26</v>
      </c>
      <c r="B47" s="59"/>
      <c r="C47" s="59"/>
      <c r="D47" s="55"/>
      <c r="E47" s="55"/>
      <c r="F47" s="55"/>
      <c r="G47" s="55"/>
      <c r="H47" s="55"/>
      <c r="I47" s="56"/>
    </row>
    <row r="48" spans="1:9" ht="30.75" customHeight="1" thickBot="1">
      <c r="A48" s="9" t="s">
        <v>16</v>
      </c>
      <c r="B48" s="8" t="s">
        <v>15</v>
      </c>
      <c r="C48" s="8" t="s">
        <v>14</v>
      </c>
      <c r="D48" s="8" t="s">
        <v>13</v>
      </c>
      <c r="E48" s="8" t="s">
        <v>12</v>
      </c>
      <c r="F48" s="8" t="s">
        <v>11</v>
      </c>
      <c r="G48" s="8" t="s">
        <v>10</v>
      </c>
      <c r="H48" s="8" t="s">
        <v>9</v>
      </c>
      <c r="I48" s="8" t="s">
        <v>8</v>
      </c>
    </row>
    <row r="49" spans="1:10">
      <c r="A49" s="7" t="s">
        <v>7</v>
      </c>
      <c r="B49" s="6">
        <f>+B26/B4*1000</f>
        <v>85.089117647058828</v>
      </c>
      <c r="C49" s="6">
        <f>+C26/C4*1000</f>
        <v>75.045133587786268</v>
      </c>
      <c r="D49" s="6">
        <f>+D26/D4*1000</f>
        <v>90.009072355865186</v>
      </c>
      <c r="E49" s="6">
        <f>+E26/E4*1000</f>
        <v>165.75072811267609</v>
      </c>
      <c r="F49" s="6">
        <f>+F26/F4*1000</f>
        <v>22.831194562068205</v>
      </c>
      <c r="G49" s="6">
        <f>+G26/G4*1000</f>
        <v>94.598013149259401</v>
      </c>
      <c r="H49" s="6">
        <f>+H26/H4*1000</f>
        <v>99.869564313195383</v>
      </c>
      <c r="I49" s="6">
        <f>+I26/I4*1000</f>
        <v>91.684002247433071</v>
      </c>
    </row>
    <row r="50" spans="1:10">
      <c r="A50" s="7" t="s">
        <v>6</v>
      </c>
      <c r="B50" s="6">
        <f>+B27/B5*1000</f>
        <v>82.358034717916937</v>
      </c>
      <c r="C50" s="6">
        <f>+C27/C5*1000</f>
        <v>67.994110115236879</v>
      </c>
      <c r="D50" s="6">
        <f>+D27/D5*1000</f>
        <v>89.726544728332897</v>
      </c>
      <c r="E50" s="6">
        <f>+E27/E5*1000</f>
        <v>165.29824919384683</v>
      </c>
      <c r="F50" s="6">
        <f>+F27/F5*1000</f>
        <v>24.082870950119762</v>
      </c>
      <c r="G50" s="6">
        <f>+G27/G5*1000</f>
        <v>93.52932112532136</v>
      </c>
      <c r="H50" s="6">
        <f>+H27/H5*1000</f>
        <v>99.115389652914203</v>
      </c>
      <c r="I50" s="6">
        <f>+I27/I5*1000</f>
        <v>90.953050847794941</v>
      </c>
    </row>
    <row r="51" spans="1:10" s="40" customFormat="1">
      <c r="A51" s="7" t="s">
        <v>21</v>
      </c>
      <c r="B51" s="6">
        <f>+B28/B6*1000</f>
        <v>83.057266922094499</v>
      </c>
      <c r="C51" s="6">
        <f>+C28/C6*1000</f>
        <v>70.201059602649011</v>
      </c>
      <c r="D51" s="6">
        <f>+D28/D6*1000</f>
        <v>91.17508377575048</v>
      </c>
      <c r="E51" s="6">
        <f>+E28/E6*1000</f>
        <v>165.06169880624427</v>
      </c>
      <c r="F51" s="6">
        <f>+F28/F6*1000</f>
        <v>22.309283734239472</v>
      </c>
      <c r="G51" s="6">
        <f>+G28/G6*1000</f>
        <v>94.192081187649478</v>
      </c>
      <c r="H51" s="6">
        <f>+H28/H6*1000</f>
        <v>96.284203102961911</v>
      </c>
      <c r="I51" s="6">
        <f>+I28/I6*1000</f>
        <v>92.214327747221475</v>
      </c>
      <c r="J51" s="1"/>
    </row>
    <row r="52" spans="1:10">
      <c r="A52" s="45" t="s">
        <v>22</v>
      </c>
      <c r="B52" s="6">
        <f>+B29/B7*1000</f>
        <v>83.927999999999997</v>
      </c>
      <c r="C52" s="6">
        <f>+C29/C7*1000</f>
        <v>69.559989440337901</v>
      </c>
      <c r="D52" s="6">
        <f>+D29/D7*1000</f>
        <v>93.744494673362738</v>
      </c>
      <c r="E52" s="6">
        <f>+E29/E7*1000</f>
        <v>164.62848127070416</v>
      </c>
      <c r="F52" s="6">
        <f>+F29/F7*1000</f>
        <v>20.917612933025406</v>
      </c>
      <c r="G52" s="6">
        <f>+G29/G7*1000</f>
        <v>97.428294985458095</v>
      </c>
      <c r="H52" s="6">
        <f>+H29/H7*1000</f>
        <v>104.34767841011744</v>
      </c>
      <c r="I52" s="6">
        <f>+I29/I7*1000</f>
        <v>95.08202134216836</v>
      </c>
    </row>
    <row r="53" spans="1:10" s="42" customFormat="1" ht="15.75" thickBot="1">
      <c r="A53" s="46" t="s">
        <v>23</v>
      </c>
      <c r="B53" s="6">
        <f>+B30/B8*1000</f>
        <v>85.20451482479784</v>
      </c>
      <c r="C53" s="6">
        <f>+C30/C8*1000</f>
        <v>72.892616033755274</v>
      </c>
      <c r="D53" s="6">
        <f>+D30/D8*1000</f>
        <v>95.80162395235277</v>
      </c>
      <c r="E53" s="6">
        <f>+E30/E8*1000</f>
        <v>167.76251705511436</v>
      </c>
      <c r="F53" s="6">
        <f>+F30/F8*1000</f>
        <v>17.88076726342711</v>
      </c>
      <c r="G53" s="6">
        <f>+G30/G8*1000</f>
        <v>100.32468648771541</v>
      </c>
      <c r="H53" s="6">
        <f>+H30/H8*1000</f>
        <v>104.69400057965416</v>
      </c>
      <c r="I53" s="6">
        <f>+I30/I8*1000</f>
        <v>97.354178823881981</v>
      </c>
      <c r="J53" s="1"/>
    </row>
    <row r="54" spans="1:10" s="44" customFormat="1" ht="15.75" thickBot="1">
      <c r="A54" s="46" t="s">
        <v>27</v>
      </c>
      <c r="B54" s="6">
        <f>+B31/B9*1000</f>
        <v>87.810582501740541</v>
      </c>
      <c r="C54" s="6">
        <f>+C31/C9*1000</f>
        <v>68.002905027932968</v>
      </c>
      <c r="D54" s="6">
        <f>+D31/D9*1000</f>
        <v>97.058612804907767</v>
      </c>
      <c r="E54" s="6">
        <f>+E31/E9*1000</f>
        <v>166.35465261419657</v>
      </c>
      <c r="F54" s="6">
        <f>+F31/F9*1000</f>
        <v>19.899181391552741</v>
      </c>
      <c r="G54" s="6">
        <f>+G31/G9*1000</f>
        <v>102.2682056092672</v>
      </c>
      <c r="H54" s="6">
        <f>+H31/H9*1000</f>
        <v>104.34169063328258</v>
      </c>
      <c r="I54" s="6">
        <f>+I31/I9*1000</f>
        <v>98.461042660551485</v>
      </c>
      <c r="J54" s="1"/>
    </row>
    <row r="55" spans="1:10" ht="30.75" thickBot="1">
      <c r="A55" s="5" t="s">
        <v>5</v>
      </c>
      <c r="B55" s="4">
        <f>+B32/B10*1000</f>
        <v>84.313026722027033</v>
      </c>
      <c r="C55" s="4">
        <f>+C32/C10*1000</f>
        <v>70.988664500683981</v>
      </c>
      <c r="D55" s="4">
        <f>+D32/D10*1000</f>
        <v>92.983746199938068</v>
      </c>
      <c r="E55" s="4">
        <f>+E32/E10*1000</f>
        <v>165.83415610323598</v>
      </c>
      <c r="F55" s="4">
        <f>+F32/F10*1000</f>
        <v>21.37363640590852</v>
      </c>
      <c r="G55" s="4">
        <f>+G32/G10*1000</f>
        <v>97.22844715998589</v>
      </c>
      <c r="H55" s="4">
        <f>+H32/H10*1000</f>
        <v>102.34587019943567</v>
      </c>
      <c r="I55" s="4">
        <f>+I32/I10*1000</f>
        <v>94.38060763211729</v>
      </c>
    </row>
    <row r="56" spans="1:10">
      <c r="A56" t="s">
        <v>4</v>
      </c>
      <c r="J56"/>
    </row>
    <row r="57" spans="1:10">
      <c r="J57"/>
    </row>
    <row r="58" spans="1:10">
      <c r="J58"/>
    </row>
    <row r="59" spans="1:10">
      <c r="J59"/>
    </row>
    <row r="60" spans="1:10">
      <c r="J60"/>
    </row>
    <row r="61" spans="1:10">
      <c r="J61"/>
    </row>
    <row r="62" spans="1:10">
      <c r="J62"/>
    </row>
    <row r="63" spans="1:10">
      <c r="J63"/>
    </row>
    <row r="64" spans="1:10">
      <c r="J64"/>
    </row>
    <row r="65" spans="1:12">
      <c r="J65"/>
    </row>
    <row r="66" spans="1:12">
      <c r="G66" s="3"/>
      <c r="H66" s="3"/>
      <c r="I66" s="3"/>
    </row>
    <row r="67" spans="1:12">
      <c r="A67" s="47" t="s">
        <v>3</v>
      </c>
      <c r="B67" s="47"/>
      <c r="C67" s="47"/>
      <c r="D67" s="47"/>
      <c r="E67" s="47"/>
      <c r="F67" s="2"/>
    </row>
    <row r="68" spans="1:12" ht="18.75">
      <c r="A68" s="48" t="s">
        <v>2</v>
      </c>
      <c r="B68" s="49"/>
      <c r="C68" s="49"/>
      <c r="D68" s="49"/>
      <c r="E68" s="49"/>
      <c r="F68" s="49"/>
      <c r="G68" s="49"/>
      <c r="H68" s="49"/>
      <c r="I68" s="49"/>
      <c r="J68" s="49"/>
    </row>
    <row r="69" spans="1:12">
      <c r="A69" s="50" t="s">
        <v>1</v>
      </c>
      <c r="B69" s="50"/>
      <c r="C69" s="50"/>
      <c r="D69" s="50"/>
      <c r="E69" s="50"/>
      <c r="F69" s="50"/>
      <c r="G69" s="50"/>
      <c r="H69" s="50"/>
      <c r="I69" s="50"/>
      <c r="J69" s="51"/>
      <c r="K69" s="51"/>
      <c r="L69" s="51"/>
    </row>
    <row r="70" spans="1:12">
      <c r="A70" s="50" t="s">
        <v>0</v>
      </c>
      <c r="B70" s="50"/>
      <c r="C70" s="50"/>
      <c r="D70" s="50"/>
      <c r="E70" s="50"/>
      <c r="F70" s="50"/>
      <c r="G70" s="50"/>
      <c r="H70" s="50"/>
      <c r="I70" s="50"/>
      <c r="J70" s="51"/>
      <c r="K70" s="51"/>
      <c r="L70" s="51"/>
    </row>
  </sheetData>
  <mergeCells count="10">
    <mergeCell ref="A67:E67"/>
    <mergeCell ref="A68:J68"/>
    <mergeCell ref="A69:L69"/>
    <mergeCell ref="A70:L70"/>
    <mergeCell ref="A1:I1"/>
    <mergeCell ref="A2:I2"/>
    <mergeCell ref="A13:F13"/>
    <mergeCell ref="A24:I24"/>
    <mergeCell ref="A35:F35"/>
    <mergeCell ref="A47:I47"/>
  </mergeCells>
  <pageMargins left="0.7" right="0.7" top="0.75" bottom="0.75" header="0.3" footer="0.3"/>
  <pageSetup orientation="portrait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PRODUCCIÓN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Cristina Bernardis</dc:creator>
  <cp:lastModifiedBy>Maria Cristina Bernardis</cp:lastModifiedBy>
  <cp:lastPrinted>2025-04-07T16:04:59Z</cp:lastPrinted>
  <dcterms:created xsi:type="dcterms:W3CDTF">2024-10-02T14:25:55Z</dcterms:created>
  <dcterms:modified xsi:type="dcterms:W3CDTF">2025-07-04T12:46:27Z</dcterms:modified>
</cp:coreProperties>
</file>